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5885" windowHeight="8340"/>
  </bookViews>
  <sheets>
    <sheet name="1.1" sheetId="1" r:id="rId1"/>
    <sheet name="1.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2" l="1"/>
  <c r="F49" i="2"/>
  <c r="F47" i="2"/>
  <c r="C34" i="2"/>
  <c r="C38" i="2"/>
  <c r="C37" i="2"/>
  <c r="C27" i="2"/>
  <c r="C24" i="2"/>
  <c r="C46" i="1"/>
  <c r="C45" i="1"/>
  <c r="C40" i="1"/>
  <c r="C39" i="1"/>
  <c r="C28" i="1"/>
  <c r="C26" i="1"/>
  <c r="C39" i="2" l="1"/>
  <c r="C40" i="2" s="1"/>
</calcChain>
</file>

<file path=xl/sharedStrings.xml><?xml version="1.0" encoding="utf-8"?>
<sst xmlns="http://schemas.openxmlformats.org/spreadsheetml/2006/main" count="121" uniqueCount="97">
  <si>
    <t>CHAPTER 3 HOMEWORK - INCOME STATEMENT</t>
  </si>
  <si>
    <t>Homework 1, Chapter 3</t>
  </si>
  <si>
    <t>Contributions</t>
  </si>
  <si>
    <t>Depreciation</t>
  </si>
  <si>
    <t>Insurance expense</t>
  </si>
  <si>
    <t>Interest expense</t>
  </si>
  <si>
    <t>Investment income</t>
  </si>
  <si>
    <t>Repairs and maintenance</t>
  </si>
  <si>
    <t>Other operating revenue</t>
  </si>
  <si>
    <t>Patient Services Revenue</t>
  </si>
  <si>
    <t>Provision for Bad Debts</t>
  </si>
  <si>
    <t>Rent expense</t>
  </si>
  <si>
    <t>Salaries and benefits</t>
  </si>
  <si>
    <t>Supplies</t>
  </si>
  <si>
    <t>Utilities</t>
  </si>
  <si>
    <t>a.</t>
  </si>
  <si>
    <t>INCOME STATEMENT</t>
  </si>
  <si>
    <t>Operating revenues:</t>
  </si>
  <si>
    <t>Net Patient Services Revenue</t>
  </si>
  <si>
    <t>Net operating revenue</t>
  </si>
  <si>
    <t>Expenses:</t>
  </si>
  <si>
    <t xml:space="preserve">    Total Expenses</t>
  </si>
  <si>
    <t>Operating income</t>
  </si>
  <si>
    <t>Nonoperating income:</t>
  </si>
  <si>
    <t>Total nonoperating income</t>
  </si>
  <si>
    <t>Net income</t>
  </si>
  <si>
    <t>Based upon your Income Statement, answer the following questions:</t>
  </si>
  <si>
    <t>b.</t>
  </si>
  <si>
    <t>What is the net patient revenue?</t>
  </si>
  <si>
    <t>c.</t>
  </si>
  <si>
    <t>How much did the hospital earn in other operating revenue?</t>
  </si>
  <si>
    <t>d.</t>
  </si>
  <si>
    <t>What are the total expenses for the year?</t>
  </si>
  <si>
    <t>e.</t>
  </si>
  <si>
    <t>What is the hospital's earnings or losses from its operations?</t>
  </si>
  <si>
    <t>f.</t>
  </si>
  <si>
    <t>How much did the hospital earn in non-operating income?</t>
  </si>
  <si>
    <t>g.</t>
  </si>
  <si>
    <t>What is the hospital's bottom line for the year?</t>
  </si>
  <si>
    <t>h.</t>
  </si>
  <si>
    <t>What % of net patient revenue is spent on salaries &amp; benefits?</t>
  </si>
  <si>
    <t>i.</t>
  </si>
  <si>
    <t>What % of patient services revenue was written off to bad debt?</t>
  </si>
  <si>
    <t>CHAPTER 4 HOMEWORK - BALANCE SHEET</t>
  </si>
  <si>
    <t>Homework 1, Chapter 4</t>
  </si>
  <si>
    <t>Accounts payable</t>
  </si>
  <si>
    <t>Accrued expenses</t>
  </si>
  <si>
    <t>Cash</t>
  </si>
  <si>
    <t>Inventory</t>
  </si>
  <si>
    <t>Long-term debt</t>
  </si>
  <si>
    <t>Long-term investments</t>
  </si>
  <si>
    <t>Net patient accounts receivable</t>
  </si>
  <si>
    <t>Net property and equipment</t>
  </si>
  <si>
    <t>Notes payable</t>
  </si>
  <si>
    <t>Other long-term liabilities</t>
  </si>
  <si>
    <t>Short-term investments</t>
  </si>
  <si>
    <t>BALANCE SHEET:</t>
  </si>
  <si>
    <t>Assets</t>
  </si>
  <si>
    <t>Current Assets</t>
  </si>
  <si>
    <t xml:space="preserve">   Cash</t>
  </si>
  <si>
    <t xml:space="preserve">   Short-term investments</t>
  </si>
  <si>
    <t xml:space="preserve">   Net patient accounts receivable</t>
  </si>
  <si>
    <t xml:space="preserve">   Inventory</t>
  </si>
  <si>
    <t xml:space="preserve">     Total current assets</t>
  </si>
  <si>
    <t>Total assets</t>
  </si>
  <si>
    <t>Liabilities and Equity</t>
  </si>
  <si>
    <t>Current Liabilities:</t>
  </si>
  <si>
    <t xml:space="preserve">   Notes payable</t>
  </si>
  <si>
    <t xml:space="preserve">   Accounts payable</t>
  </si>
  <si>
    <t xml:space="preserve">   Accrued expenses</t>
  </si>
  <si>
    <t xml:space="preserve">     Total current liabilities</t>
  </si>
  <si>
    <t xml:space="preserve">     Total long-term liabilities</t>
  </si>
  <si>
    <t xml:space="preserve">         Total liabilities</t>
  </si>
  <si>
    <t>Net assets (Equity)</t>
  </si>
  <si>
    <t>Total liabilities &amp; equity</t>
  </si>
  <si>
    <t>Based upon your Balance Sheet, answer the following questions:</t>
  </si>
  <si>
    <t>How much does the hospital own?</t>
  </si>
  <si>
    <t>What % of the hospital's assets are current?</t>
  </si>
  <si>
    <t>How much does the hospital owe to others?</t>
  </si>
  <si>
    <t>What are current assets minus current liabilities?</t>
  </si>
  <si>
    <t>What is the hospital's net assets (equity)?</t>
  </si>
  <si>
    <t>If the hospital earned $700,000 in 2019, what was the net assets (equity) balance on 12/31/2018?</t>
  </si>
  <si>
    <t>If the net assets (equity) balance was $1,350,000 on 12/31/18, what was the hospital's net income in 2019?</t>
  </si>
  <si>
    <t>*** NOTE ****</t>
  </si>
  <si>
    <t>There are two tabs in this spreadsheet</t>
  </si>
  <si>
    <t>Tab 1.1 and Tab 1.2</t>
  </si>
  <si>
    <t>Don't for 1.2!</t>
  </si>
  <si>
    <t>↓</t>
  </si>
  <si>
    <t>Using the data below and the format found in Exhibit 3.1, create an Income Statement for High Plains Medical Center</t>
  </si>
  <si>
    <t>Using the data below and the format found in Exhibit 4.1, create a Balance Sheet for High Plains Medical Center for the fiscal year ended 12/31/2019</t>
  </si>
  <si>
    <t>Less Provision for Bad Debts</t>
  </si>
  <si>
    <t>6750000/10735000*100%</t>
  </si>
  <si>
    <t>565000/11300000*100%</t>
  </si>
  <si>
    <t>(4210000-1220000)</t>
  </si>
  <si>
    <t>(3130000-700000)</t>
  </si>
  <si>
    <t>(2430000-1350000)</t>
  </si>
  <si>
    <t>(4210000/11610000)*100%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</si>
</sst>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41" fontId="3" fillId="0" borderId="0" xfId="0" applyNumberFormat="1" applyFont="1"/>
    <xf numFmtId="0" fontId="2" fillId="0" borderId="0" xfId="0" applyFont="1" applyAlignment="1">
      <alignment horizontal="left"/>
    </xf>
    <xf numFmtId="41" fontId="2" fillId="0" borderId="0" xfId="0" applyNumberFormat="1" applyFont="1"/>
    <xf numFmtId="0" fontId="2" fillId="2" borderId="0" xfId="0" applyFont="1" applyFill="1" applyAlignment="1">
      <alignment wrapText="1"/>
    </xf>
    <xf numFmtId="3" fontId="3" fillId="0" borderId="0" xfId="0" applyNumberFormat="1" applyFont="1"/>
    <xf numFmtId="41" fontId="3" fillId="0" borderId="0" xfId="1" applyNumberFormat="1" applyFont="1" applyBorder="1"/>
    <xf numFmtId="0" fontId="2" fillId="2" borderId="0" xfId="0" applyFont="1" applyFill="1"/>
    <xf numFmtId="41" fontId="3" fillId="2" borderId="0" xfId="0" applyNumberFormat="1" applyFont="1" applyFill="1"/>
    <xf numFmtId="0" fontId="5" fillId="0" borderId="0" xfId="0" applyFont="1"/>
    <xf numFmtId="0" fontId="6" fillId="0" borderId="0" xfId="0" applyFont="1"/>
    <xf numFmtId="41" fontId="6" fillId="0" borderId="0" xfId="0" applyNumberFormat="1" applyFont="1"/>
    <xf numFmtId="0" fontId="5" fillId="3" borderId="0" xfId="0" applyFont="1" applyFill="1"/>
    <xf numFmtId="0" fontId="5" fillId="0" borderId="0" xfId="0" applyFont="1" applyAlignment="1">
      <alignment horizontal="left"/>
    </xf>
    <xf numFmtId="41" fontId="5" fillId="0" borderId="0" xfId="0" applyNumberFormat="1" applyFont="1"/>
    <xf numFmtId="0" fontId="7" fillId="0" borderId="0" xfId="0" applyFont="1"/>
    <xf numFmtId="0" fontId="5" fillId="2" borderId="0" xfId="0" applyFont="1" applyFill="1" applyAlignment="1">
      <alignment wrapText="1"/>
    </xf>
    <xf numFmtId="0" fontId="6" fillId="3" borderId="0" xfId="0" applyFont="1" applyFill="1"/>
    <xf numFmtId="3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41" fontId="2" fillId="0" borderId="1" xfId="0" applyNumberFormat="1" applyFont="1" applyBorder="1"/>
    <xf numFmtId="3" fontId="6" fillId="0" borderId="0" xfId="0" quotePrefix="1" applyNumberFormat="1" applyFont="1"/>
    <xf numFmtId="41" fontId="9" fillId="0" borderId="0" xfId="0" applyNumberFormat="1" applyFont="1"/>
    <xf numFmtId="41" fontId="2" fillId="0" borderId="2" xfId="0" applyNumberFormat="1" applyFont="1" applyBorder="1"/>
    <xf numFmtId="41" fontId="8" fillId="0" borderId="0" xfId="0" applyNumberFormat="1" applyFont="1"/>
    <xf numFmtId="0" fontId="4" fillId="0" borderId="0" xfId="0" applyFont="1"/>
    <xf numFmtId="41" fontId="3" fillId="0" borderId="1" xfId="0" applyNumberFormat="1" applyFont="1" applyBorder="1"/>
    <xf numFmtId="164" fontId="3" fillId="0" borderId="0" xfId="0" applyNumberFormat="1" applyFont="1"/>
    <xf numFmtId="3" fontId="3" fillId="0" borderId="0" xfId="0" applyNumberFormat="1" applyFont="1" applyAlignment="1">
      <alignment wrapText="1"/>
    </xf>
    <xf numFmtId="41" fontId="10" fillId="0" borderId="0" xfId="0" applyNumberFormat="1" applyFont="1"/>
    <xf numFmtId="41" fontId="2" fillId="0" borderId="0" xfId="2" applyNumberFormat="1" applyFont="1"/>
    <xf numFmtId="10" fontId="2" fillId="0" borderId="0" xfId="0" applyNumberFormat="1" applyFont="1"/>
    <xf numFmtId="9" fontId="5" fillId="0" borderId="0" xfId="0" applyNumberFormat="1" applyFont="1"/>
    <xf numFmtId="10" fontId="5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8" zoomScale="90" zoomScaleNormal="90" workbookViewId="0">
      <selection activeCell="I52" sqref="I52"/>
    </sheetView>
  </sheetViews>
  <sheetFormatPr defaultRowHeight="18.75" x14ac:dyDescent="0.3"/>
  <cols>
    <col min="1" max="1" width="3.5703125" style="12" customWidth="1"/>
    <col min="2" max="2" width="34.28515625" style="12" customWidth="1"/>
    <col min="3" max="3" width="14.5703125" style="3" customWidth="1"/>
    <col min="4" max="4" width="18.5703125" style="12" customWidth="1"/>
    <col min="5" max="5" width="8.5703125" style="12" customWidth="1"/>
    <col min="6" max="6" width="15.7109375" style="13" customWidth="1"/>
    <col min="7" max="8" width="9.140625" style="12"/>
    <col min="9" max="9" width="10" style="12" bestFit="1" customWidth="1"/>
    <col min="10" max="16384" width="9.140625" style="12"/>
  </cols>
  <sheetData>
    <row r="1" spans="1:10" x14ac:dyDescent="0.3">
      <c r="A1" s="11" t="s">
        <v>0</v>
      </c>
      <c r="G1" s="14" t="s">
        <v>83</v>
      </c>
      <c r="H1" s="14"/>
      <c r="I1" s="14"/>
      <c r="J1" s="14"/>
    </row>
    <row r="2" spans="1:10" ht="19.5" x14ac:dyDescent="0.35">
      <c r="A2" s="15" t="s">
        <v>1</v>
      </c>
      <c r="C2" s="5"/>
      <c r="E2" s="17"/>
      <c r="G2" s="14" t="s">
        <v>84</v>
      </c>
      <c r="H2" s="14"/>
      <c r="I2" s="14"/>
      <c r="J2" s="14"/>
    </row>
    <row r="3" spans="1:10" ht="19.5" x14ac:dyDescent="0.35">
      <c r="A3" s="15"/>
      <c r="C3" s="5"/>
      <c r="E3" s="17"/>
      <c r="G3" s="14" t="s">
        <v>85</v>
      </c>
      <c r="H3" s="14"/>
      <c r="I3" s="14"/>
      <c r="J3" s="14"/>
    </row>
    <row r="4" spans="1:10" ht="15" customHeight="1" x14ac:dyDescent="0.3">
      <c r="B4" s="18" t="s">
        <v>88</v>
      </c>
      <c r="C4" s="18"/>
      <c r="D4" s="18"/>
      <c r="G4" s="14" t="s">
        <v>86</v>
      </c>
      <c r="H4" s="14"/>
      <c r="I4" s="14"/>
      <c r="J4" s="14"/>
    </row>
    <row r="5" spans="1:10" ht="30.75" customHeight="1" x14ac:dyDescent="0.3">
      <c r="B5" s="18"/>
      <c r="C5" s="18"/>
      <c r="D5" s="18"/>
      <c r="G5" s="14" t="s">
        <v>87</v>
      </c>
      <c r="H5" s="14"/>
      <c r="I5" s="14"/>
      <c r="J5" s="19"/>
    </row>
    <row r="7" spans="1:10" x14ac:dyDescent="0.3">
      <c r="B7" s="12" t="s">
        <v>2</v>
      </c>
      <c r="C7" s="25">
        <v>18250</v>
      </c>
      <c r="D7" s="20"/>
      <c r="E7" s="20"/>
    </row>
    <row r="8" spans="1:10" x14ac:dyDescent="0.3">
      <c r="B8" s="12" t="s">
        <v>3</v>
      </c>
      <c r="C8" s="25">
        <v>505000</v>
      </c>
      <c r="D8" s="20"/>
      <c r="E8" s="20"/>
    </row>
    <row r="9" spans="1:10" x14ac:dyDescent="0.3">
      <c r="B9" s="12" t="s">
        <v>4</v>
      </c>
      <c r="C9" s="25">
        <v>375000</v>
      </c>
      <c r="D9" s="20"/>
      <c r="E9" s="20"/>
    </row>
    <row r="10" spans="1:10" x14ac:dyDescent="0.3">
      <c r="B10" s="12" t="s">
        <v>5</v>
      </c>
      <c r="C10" s="25">
        <v>295000</v>
      </c>
      <c r="D10" s="20"/>
      <c r="E10" s="20"/>
    </row>
    <row r="11" spans="1:10" x14ac:dyDescent="0.3">
      <c r="B11" s="12" t="s">
        <v>6</v>
      </c>
      <c r="C11" s="25">
        <v>275000</v>
      </c>
      <c r="D11" s="20"/>
      <c r="E11" s="20"/>
    </row>
    <row r="12" spans="1:10" x14ac:dyDescent="0.3">
      <c r="B12" s="12" t="s">
        <v>7</v>
      </c>
      <c r="C12" s="25">
        <v>180000</v>
      </c>
      <c r="D12" s="20"/>
      <c r="E12" s="20"/>
    </row>
    <row r="13" spans="1:10" x14ac:dyDescent="0.3">
      <c r="B13" s="12" t="s">
        <v>8</v>
      </c>
      <c r="C13" s="25">
        <v>220000</v>
      </c>
      <c r="D13" s="20"/>
      <c r="E13" s="20"/>
    </row>
    <row r="14" spans="1:10" x14ac:dyDescent="0.3">
      <c r="B14" s="12" t="s">
        <v>9</v>
      </c>
      <c r="C14" s="25">
        <v>11300000</v>
      </c>
      <c r="D14" s="24"/>
      <c r="E14" s="20"/>
    </row>
    <row r="15" spans="1:10" x14ac:dyDescent="0.3">
      <c r="B15" s="12" t="s">
        <v>10</v>
      </c>
      <c r="C15" s="25">
        <v>565000</v>
      </c>
      <c r="D15" s="24"/>
      <c r="E15" s="20"/>
    </row>
    <row r="16" spans="1:10" x14ac:dyDescent="0.3">
      <c r="B16" s="12" t="s">
        <v>11</v>
      </c>
      <c r="C16" s="25">
        <v>360000</v>
      </c>
      <c r="D16" s="20"/>
      <c r="E16" s="20"/>
    </row>
    <row r="17" spans="1:6" x14ac:dyDescent="0.3">
      <c r="B17" s="12" t="s">
        <v>12</v>
      </c>
      <c r="C17" s="25">
        <v>6750000</v>
      </c>
      <c r="D17" s="20"/>
      <c r="E17" s="20"/>
    </row>
    <row r="18" spans="1:6" x14ac:dyDescent="0.3">
      <c r="B18" s="12" t="s">
        <v>13</v>
      </c>
      <c r="C18" s="25">
        <v>975000</v>
      </c>
      <c r="D18" s="20"/>
      <c r="E18" s="20"/>
    </row>
    <row r="19" spans="1:6" x14ac:dyDescent="0.3">
      <c r="B19" s="12" t="s">
        <v>14</v>
      </c>
      <c r="C19" s="25">
        <v>160000</v>
      </c>
      <c r="D19" s="20"/>
      <c r="E19" s="20"/>
    </row>
    <row r="20" spans="1:6" x14ac:dyDescent="0.3">
      <c r="D20" s="20"/>
      <c r="E20" s="20"/>
    </row>
    <row r="21" spans="1:6" x14ac:dyDescent="0.3">
      <c r="A21" s="11" t="s">
        <v>15</v>
      </c>
      <c r="B21" s="11" t="s">
        <v>16</v>
      </c>
      <c r="C21" s="8"/>
    </row>
    <row r="22" spans="1:6" x14ac:dyDescent="0.3">
      <c r="A22" s="11"/>
      <c r="B22" s="11"/>
      <c r="C22" s="8"/>
    </row>
    <row r="23" spans="1:6" x14ac:dyDescent="0.3">
      <c r="B23" s="12" t="s">
        <v>17</v>
      </c>
      <c r="F23" s="27"/>
    </row>
    <row r="24" spans="1:6" x14ac:dyDescent="0.3">
      <c r="B24" s="12" t="s">
        <v>9</v>
      </c>
      <c r="C24" s="3">
        <v>11300000</v>
      </c>
    </row>
    <row r="25" spans="1:6" x14ac:dyDescent="0.3">
      <c r="B25" s="12" t="s">
        <v>90</v>
      </c>
      <c r="C25" s="3">
        <v>-565000</v>
      </c>
    </row>
    <row r="26" spans="1:6" x14ac:dyDescent="0.3">
      <c r="B26" s="12" t="s">
        <v>18</v>
      </c>
      <c r="C26" s="23">
        <f>SUM(C24:C25)</f>
        <v>10735000</v>
      </c>
    </row>
    <row r="27" spans="1:6" x14ac:dyDescent="0.3">
      <c r="B27" s="12" t="s">
        <v>8</v>
      </c>
      <c r="C27" s="3">
        <v>220000</v>
      </c>
    </row>
    <row r="28" spans="1:6" x14ac:dyDescent="0.3">
      <c r="B28" s="12" t="s">
        <v>19</v>
      </c>
      <c r="C28" s="5">
        <f>SUM(C26:C27)</f>
        <v>10955000</v>
      </c>
    </row>
    <row r="30" spans="1:6" x14ac:dyDescent="0.3">
      <c r="B30" s="12" t="s">
        <v>20</v>
      </c>
    </row>
    <row r="31" spans="1:6" x14ac:dyDescent="0.3">
      <c r="B31" s="12" t="s">
        <v>12</v>
      </c>
      <c r="C31" s="3">
        <v>6750000</v>
      </c>
    </row>
    <row r="32" spans="1:6" x14ac:dyDescent="0.3">
      <c r="B32" s="12" t="s">
        <v>13</v>
      </c>
      <c r="C32" s="3">
        <v>975000</v>
      </c>
    </row>
    <row r="33" spans="2:3" x14ac:dyDescent="0.3">
      <c r="B33" s="12" t="s">
        <v>14</v>
      </c>
      <c r="C33" s="3">
        <v>160000</v>
      </c>
    </row>
    <row r="34" spans="2:3" x14ac:dyDescent="0.3">
      <c r="B34" s="12" t="s">
        <v>7</v>
      </c>
      <c r="C34" s="3">
        <v>180000</v>
      </c>
    </row>
    <row r="35" spans="2:3" x14ac:dyDescent="0.3">
      <c r="B35" s="12" t="s">
        <v>11</v>
      </c>
      <c r="C35" s="3">
        <v>360000</v>
      </c>
    </row>
    <row r="36" spans="2:3" x14ac:dyDescent="0.3">
      <c r="B36" s="12" t="s">
        <v>4</v>
      </c>
      <c r="C36" s="3">
        <v>375000</v>
      </c>
    </row>
    <row r="37" spans="2:3" x14ac:dyDescent="0.3">
      <c r="B37" s="12" t="s">
        <v>3</v>
      </c>
      <c r="C37" s="3">
        <v>505000</v>
      </c>
    </row>
    <row r="38" spans="2:3" x14ac:dyDescent="0.3">
      <c r="B38" s="12" t="s">
        <v>5</v>
      </c>
      <c r="C38" s="3">
        <v>295000</v>
      </c>
    </row>
    <row r="39" spans="2:3" x14ac:dyDescent="0.3">
      <c r="B39" s="12" t="s">
        <v>21</v>
      </c>
      <c r="C39" s="23">
        <f>SUM(C31:C38)</f>
        <v>9600000</v>
      </c>
    </row>
    <row r="40" spans="2:3" x14ac:dyDescent="0.3">
      <c r="B40" s="12" t="s">
        <v>22</v>
      </c>
      <c r="C40" s="5">
        <f>C28-C39</f>
        <v>1355000</v>
      </c>
    </row>
    <row r="42" spans="2:3" x14ac:dyDescent="0.3">
      <c r="B42" s="12" t="s">
        <v>23</v>
      </c>
    </row>
    <row r="43" spans="2:3" x14ac:dyDescent="0.3">
      <c r="B43" s="12" t="s">
        <v>2</v>
      </c>
      <c r="C43" s="3">
        <v>18250</v>
      </c>
    </row>
    <row r="44" spans="2:3" x14ac:dyDescent="0.3">
      <c r="B44" s="12" t="s">
        <v>6</v>
      </c>
      <c r="C44" s="3">
        <v>275000</v>
      </c>
    </row>
    <row r="45" spans="2:3" x14ac:dyDescent="0.3">
      <c r="B45" s="12" t="s">
        <v>24</v>
      </c>
      <c r="C45" s="3">
        <f>SUM(C43:C44)</f>
        <v>293250</v>
      </c>
    </row>
    <row r="46" spans="2:3" ht="19.5" thickBot="1" x14ac:dyDescent="0.35">
      <c r="B46" s="12" t="s">
        <v>25</v>
      </c>
      <c r="C46" s="26">
        <f>SUM(C40+C45)</f>
        <v>1648250</v>
      </c>
    </row>
    <row r="47" spans="2:3" ht="19.5" thickTop="1" x14ac:dyDescent="0.3"/>
    <row r="48" spans="2:3" x14ac:dyDescent="0.3">
      <c r="B48" s="11"/>
    </row>
    <row r="50" spans="1:9" x14ac:dyDescent="0.3">
      <c r="B50" s="21" t="s">
        <v>26</v>
      </c>
      <c r="C50" s="10"/>
      <c r="D50" s="22"/>
    </row>
    <row r="51" spans="1:9" x14ac:dyDescent="0.3">
      <c r="A51" s="12" t="s">
        <v>27</v>
      </c>
      <c r="B51" s="12" t="s">
        <v>28</v>
      </c>
      <c r="D51" s="23"/>
      <c r="F51" s="16">
        <v>10735000</v>
      </c>
    </row>
    <row r="52" spans="1:9" x14ac:dyDescent="0.3">
      <c r="A52" s="12" t="s">
        <v>29</v>
      </c>
      <c r="B52" s="12" t="s">
        <v>30</v>
      </c>
      <c r="F52" s="16">
        <v>220000</v>
      </c>
    </row>
    <row r="53" spans="1:9" x14ac:dyDescent="0.3">
      <c r="A53" s="12" t="s">
        <v>31</v>
      </c>
      <c r="B53" s="12" t="s">
        <v>32</v>
      </c>
      <c r="F53" s="16">
        <v>9600000</v>
      </c>
    </row>
    <row r="54" spans="1:9" x14ac:dyDescent="0.3">
      <c r="A54" s="12" t="s">
        <v>33</v>
      </c>
      <c r="B54" s="12" t="s">
        <v>34</v>
      </c>
      <c r="F54" s="16">
        <v>1355000</v>
      </c>
    </row>
    <row r="55" spans="1:9" x14ac:dyDescent="0.3">
      <c r="A55" s="12" t="s">
        <v>35</v>
      </c>
      <c r="B55" s="12" t="s">
        <v>36</v>
      </c>
      <c r="F55" s="16">
        <v>293250</v>
      </c>
    </row>
    <row r="56" spans="1:9" x14ac:dyDescent="0.3">
      <c r="A56" s="12" t="s">
        <v>37</v>
      </c>
      <c r="B56" s="12" t="s">
        <v>38</v>
      </c>
      <c r="F56" s="16">
        <v>1648250</v>
      </c>
    </row>
    <row r="57" spans="1:9" x14ac:dyDescent="0.3">
      <c r="A57" s="12" t="s">
        <v>39</v>
      </c>
      <c r="B57" s="12" t="s">
        <v>40</v>
      </c>
      <c r="F57" s="13" t="s">
        <v>91</v>
      </c>
      <c r="I57" s="36">
        <v>0.629</v>
      </c>
    </row>
    <row r="58" spans="1:9" x14ac:dyDescent="0.3">
      <c r="A58" s="12" t="s">
        <v>41</v>
      </c>
      <c r="B58" s="12" t="s">
        <v>42</v>
      </c>
      <c r="F58" s="13" t="s">
        <v>92</v>
      </c>
      <c r="I58" s="35">
        <v>0.05</v>
      </c>
    </row>
  </sheetData>
  <mergeCells count="1">
    <mergeCell ref="B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0" zoomScaleNormal="100" workbookViewId="0">
      <selection activeCell="G40" sqref="G40"/>
    </sheetView>
  </sheetViews>
  <sheetFormatPr defaultRowHeight="15.75" x14ac:dyDescent="0.25"/>
  <cols>
    <col min="1" max="1" width="5.140625" style="2" customWidth="1"/>
    <col min="2" max="2" width="42.7109375" style="7" customWidth="1"/>
    <col min="3" max="3" width="12.85546875" style="3" customWidth="1"/>
    <col min="4" max="4" width="13.85546875" style="3" customWidth="1"/>
    <col min="5" max="5" width="12.7109375" style="2" bestFit="1" customWidth="1"/>
    <col min="6" max="6" width="16.85546875" style="3" bestFit="1" customWidth="1"/>
    <col min="7" max="7" width="9.85546875" style="2" bestFit="1" customWidth="1"/>
    <col min="8" max="16384" width="9.140625" style="2"/>
  </cols>
  <sheetData>
    <row r="1" spans="1:6" x14ac:dyDescent="0.25">
      <c r="A1" s="1" t="s">
        <v>43</v>
      </c>
      <c r="B1" s="2"/>
    </row>
    <row r="2" spans="1:6" x14ac:dyDescent="0.25">
      <c r="A2" s="4" t="s">
        <v>44</v>
      </c>
      <c r="B2" s="2"/>
    </row>
    <row r="3" spans="1:6" x14ac:dyDescent="0.25">
      <c r="A3" s="4"/>
      <c r="B3" s="2"/>
    </row>
    <row r="4" spans="1:6" ht="48" customHeight="1" x14ac:dyDescent="0.25">
      <c r="B4" s="6" t="s">
        <v>89</v>
      </c>
      <c r="C4" s="6"/>
    </row>
    <row r="5" spans="1:6" x14ac:dyDescent="0.25">
      <c r="B5" s="2" t="s">
        <v>45</v>
      </c>
      <c r="C5" s="25">
        <v>405000</v>
      </c>
    </row>
    <row r="6" spans="1:6" x14ac:dyDescent="0.25">
      <c r="B6" s="2" t="s">
        <v>46</v>
      </c>
      <c r="C6" s="25">
        <v>465000</v>
      </c>
    </row>
    <row r="7" spans="1:6" x14ac:dyDescent="0.25">
      <c r="B7" s="2" t="s">
        <v>47</v>
      </c>
      <c r="C7" s="25">
        <v>950000</v>
      </c>
    </row>
    <row r="8" spans="1:6" x14ac:dyDescent="0.25">
      <c r="B8" s="2" t="s">
        <v>48</v>
      </c>
      <c r="C8" s="25">
        <v>285000</v>
      </c>
    </row>
    <row r="9" spans="1:6" x14ac:dyDescent="0.25">
      <c r="B9" s="2" t="s">
        <v>49</v>
      </c>
      <c r="C9" s="25">
        <v>6830000</v>
      </c>
    </row>
    <row r="10" spans="1:6" x14ac:dyDescent="0.25">
      <c r="B10" s="2" t="s">
        <v>50</v>
      </c>
      <c r="C10" s="25">
        <v>3250000</v>
      </c>
    </row>
    <row r="11" spans="1:6" x14ac:dyDescent="0.25">
      <c r="B11" s="2" t="s">
        <v>51</v>
      </c>
      <c r="C11" s="25">
        <v>2275000</v>
      </c>
      <c r="E11" s="3"/>
      <c r="F11" s="32"/>
    </row>
    <row r="12" spans="1:6" x14ac:dyDescent="0.25">
      <c r="B12" s="2" t="s">
        <v>52</v>
      </c>
      <c r="C12" s="25">
        <v>4150000</v>
      </c>
    </row>
    <row r="13" spans="1:6" x14ac:dyDescent="0.25">
      <c r="B13" s="2" t="s">
        <v>53</v>
      </c>
      <c r="C13" s="25">
        <v>350000</v>
      </c>
    </row>
    <row r="14" spans="1:6" x14ac:dyDescent="0.25">
      <c r="B14" s="2" t="s">
        <v>54</v>
      </c>
      <c r="C14" s="25">
        <v>430000</v>
      </c>
    </row>
    <row r="15" spans="1:6" x14ac:dyDescent="0.25">
      <c r="B15" s="2" t="s">
        <v>55</v>
      </c>
      <c r="C15" s="25">
        <v>700000</v>
      </c>
    </row>
    <row r="17" spans="1:7" ht="15" customHeight="1" x14ac:dyDescent="0.25">
      <c r="A17" s="1" t="s">
        <v>15</v>
      </c>
      <c r="B17" s="1" t="s">
        <v>56</v>
      </c>
    </row>
    <row r="18" spans="1:7" ht="15" customHeight="1" x14ac:dyDescent="0.25">
      <c r="B18" s="28" t="s">
        <v>57</v>
      </c>
    </row>
    <row r="19" spans="1:7" ht="15" customHeight="1" x14ac:dyDescent="0.25">
      <c r="B19" s="2" t="s">
        <v>58</v>
      </c>
    </row>
    <row r="20" spans="1:7" ht="15" customHeight="1" x14ac:dyDescent="0.25">
      <c r="B20" s="2" t="s">
        <v>59</v>
      </c>
      <c r="C20" s="3">
        <v>950000</v>
      </c>
    </row>
    <row r="21" spans="1:7" ht="15" customHeight="1" x14ac:dyDescent="0.25">
      <c r="B21" s="2" t="s">
        <v>60</v>
      </c>
      <c r="C21" s="3">
        <v>700000</v>
      </c>
    </row>
    <row r="22" spans="1:7" ht="15" customHeight="1" x14ac:dyDescent="0.25">
      <c r="B22" s="2" t="s">
        <v>61</v>
      </c>
      <c r="C22" s="3">
        <v>2275000</v>
      </c>
    </row>
    <row r="23" spans="1:7" ht="15" customHeight="1" x14ac:dyDescent="0.25">
      <c r="B23" s="2" t="s">
        <v>62</v>
      </c>
      <c r="C23" s="3">
        <v>285000</v>
      </c>
    </row>
    <row r="24" spans="1:7" ht="15" customHeight="1" x14ac:dyDescent="0.25">
      <c r="B24" s="2" t="s">
        <v>63</v>
      </c>
      <c r="C24" s="29">
        <f>SUM(C20:C23)</f>
        <v>4210000</v>
      </c>
    </row>
    <row r="25" spans="1:7" ht="15" customHeight="1" x14ac:dyDescent="0.25">
      <c r="B25" s="2" t="s">
        <v>50</v>
      </c>
      <c r="C25" s="3">
        <v>3250000</v>
      </c>
    </row>
    <row r="26" spans="1:7" ht="15" customHeight="1" x14ac:dyDescent="0.25">
      <c r="B26" s="2" t="s">
        <v>52</v>
      </c>
      <c r="C26" s="3">
        <v>4150000</v>
      </c>
      <c r="E26" s="3"/>
      <c r="G26" s="3"/>
    </row>
    <row r="27" spans="1:7" ht="15" customHeight="1" thickBot="1" x14ac:dyDescent="0.3">
      <c r="B27" s="2" t="s">
        <v>64</v>
      </c>
      <c r="C27" s="26">
        <f>SUM(C24:C26)</f>
        <v>11610000</v>
      </c>
    </row>
    <row r="28" spans="1:7" ht="15" customHeight="1" thickTop="1" x14ac:dyDescent="0.25">
      <c r="B28" s="2"/>
    </row>
    <row r="29" spans="1:7" ht="15" customHeight="1" x14ac:dyDescent="0.25">
      <c r="B29" s="28" t="s">
        <v>65</v>
      </c>
    </row>
    <row r="30" spans="1:7" ht="15" customHeight="1" x14ac:dyDescent="0.25">
      <c r="B30" s="2" t="s">
        <v>66</v>
      </c>
    </row>
    <row r="31" spans="1:7" ht="15" customHeight="1" x14ac:dyDescent="0.25">
      <c r="B31" s="2" t="s">
        <v>67</v>
      </c>
      <c r="C31" s="3">
        <v>350000</v>
      </c>
    </row>
    <row r="32" spans="1:7" ht="15" customHeight="1" x14ac:dyDescent="0.25">
      <c r="B32" s="2" t="s">
        <v>68</v>
      </c>
      <c r="C32" s="3">
        <v>405000</v>
      </c>
    </row>
    <row r="33" spans="1:6" ht="15" customHeight="1" x14ac:dyDescent="0.25">
      <c r="B33" s="2" t="s">
        <v>69</v>
      </c>
      <c r="C33" s="3">
        <v>465000</v>
      </c>
    </row>
    <row r="34" spans="1:6" ht="15" customHeight="1" x14ac:dyDescent="0.25">
      <c r="B34" s="2" t="s">
        <v>70</v>
      </c>
      <c r="C34" s="29">
        <f>SUM(C31:C33)</f>
        <v>1220000</v>
      </c>
    </row>
    <row r="35" spans="1:6" ht="15" customHeight="1" x14ac:dyDescent="0.25">
      <c r="B35" s="2" t="s">
        <v>49</v>
      </c>
      <c r="C35" s="3">
        <v>6830000</v>
      </c>
    </row>
    <row r="36" spans="1:6" ht="15" customHeight="1" x14ac:dyDescent="0.25">
      <c r="B36" s="2" t="s">
        <v>54</v>
      </c>
      <c r="C36" s="3">
        <v>430000</v>
      </c>
    </row>
    <row r="37" spans="1:6" ht="15" customHeight="1" x14ac:dyDescent="0.25">
      <c r="B37" s="2" t="s">
        <v>71</v>
      </c>
      <c r="C37" s="29">
        <f>SUM(C35:C36)</f>
        <v>7260000</v>
      </c>
    </row>
    <row r="38" spans="1:6" ht="15" customHeight="1" x14ac:dyDescent="0.25">
      <c r="B38" s="2" t="s">
        <v>72</v>
      </c>
      <c r="C38" s="5">
        <f>C34+C37</f>
        <v>8480000</v>
      </c>
    </row>
    <row r="39" spans="1:6" ht="15" customHeight="1" x14ac:dyDescent="0.25">
      <c r="B39" s="2" t="s">
        <v>73</v>
      </c>
      <c r="C39" s="3">
        <f>C27-C38</f>
        <v>3130000</v>
      </c>
      <c r="E39" s="30"/>
    </row>
    <row r="40" spans="1:6" ht="15" customHeight="1" x14ac:dyDescent="0.25">
      <c r="B40" s="2" t="s">
        <v>74</v>
      </c>
      <c r="C40" s="5">
        <f>SUM(C38+C39)</f>
        <v>11610000</v>
      </c>
    </row>
    <row r="41" spans="1:6" ht="15" customHeight="1" x14ac:dyDescent="0.25"/>
    <row r="42" spans="1:6" x14ac:dyDescent="0.25">
      <c r="A42" s="1"/>
    </row>
    <row r="43" spans="1:6" x14ac:dyDescent="0.25">
      <c r="B43" s="9" t="s">
        <v>75</v>
      </c>
      <c r="C43" s="10"/>
      <c r="D43" s="10"/>
    </row>
    <row r="44" spans="1:6" x14ac:dyDescent="0.25">
      <c r="A44" s="2" t="s">
        <v>27</v>
      </c>
      <c r="B44" s="7" t="s">
        <v>76</v>
      </c>
      <c r="D44" s="5">
        <v>11610000</v>
      </c>
    </row>
    <row r="45" spans="1:6" x14ac:dyDescent="0.25">
      <c r="A45" s="2" t="s">
        <v>29</v>
      </c>
      <c r="B45" s="7" t="s">
        <v>77</v>
      </c>
      <c r="D45" s="3" t="s">
        <v>96</v>
      </c>
      <c r="F45" s="34">
        <v>0.36262</v>
      </c>
    </row>
    <row r="46" spans="1:6" x14ac:dyDescent="0.25">
      <c r="A46" s="2" t="s">
        <v>31</v>
      </c>
      <c r="B46" s="7" t="s">
        <v>78</v>
      </c>
      <c r="D46" s="5">
        <v>8480000</v>
      </c>
    </row>
    <row r="47" spans="1:6" x14ac:dyDescent="0.25">
      <c r="A47" s="2" t="s">
        <v>33</v>
      </c>
      <c r="B47" s="7" t="s">
        <v>79</v>
      </c>
      <c r="D47" s="3" t="s">
        <v>93</v>
      </c>
      <c r="F47" s="33">
        <f>4210000-1220000</f>
        <v>2990000</v>
      </c>
    </row>
    <row r="48" spans="1:6" x14ac:dyDescent="0.25">
      <c r="A48" s="2" t="s">
        <v>35</v>
      </c>
      <c r="B48" s="7" t="s">
        <v>80</v>
      </c>
      <c r="D48" s="3">
        <v>3130000</v>
      </c>
    </row>
    <row r="49" spans="1:6" ht="33.75" customHeight="1" x14ac:dyDescent="0.25">
      <c r="A49" s="2" t="s">
        <v>37</v>
      </c>
      <c r="B49" s="31" t="s">
        <v>81</v>
      </c>
      <c r="C49" s="31"/>
      <c r="D49" s="3" t="s">
        <v>94</v>
      </c>
      <c r="F49" s="5">
        <f>3130000-700000</f>
        <v>2430000</v>
      </c>
    </row>
    <row r="50" spans="1:6" ht="48" customHeight="1" x14ac:dyDescent="0.25">
      <c r="A50" s="2" t="s">
        <v>39</v>
      </c>
      <c r="B50" s="31" t="s">
        <v>82</v>
      </c>
      <c r="C50" s="31"/>
      <c r="D50" s="3" t="s">
        <v>95</v>
      </c>
      <c r="F50" s="5">
        <f>2430000-1350000</f>
        <v>1080000</v>
      </c>
    </row>
  </sheetData>
  <mergeCells count="3">
    <mergeCell ref="B4:C4"/>
    <mergeCell ref="B49:C49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1.1</vt:lpstr>
      <vt:lpstr>1.2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Hunt</dc:creator>
  <cp:lastModifiedBy>Wandwasi Mark</cp:lastModifiedBy>
  <dcterms:created xsi:type="dcterms:W3CDTF">2020-08-10T17:41:31Z</dcterms:created>
  <dcterms:modified xsi:type="dcterms:W3CDTF">2021-03-27T09:51:18Z</dcterms:modified>
</cp:coreProperties>
</file>